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04" windowHeight="82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6" i="1" l="1"/>
  <c r="E6" i="1"/>
  <c r="C6" i="1"/>
  <c r="D8" i="1" l="1"/>
  <c r="D7" i="1" s="1"/>
  <c r="D13" i="1"/>
  <c r="D27" i="1"/>
  <c r="D26" i="1" s="1"/>
  <c r="F30" i="1"/>
  <c r="D18" i="1"/>
  <c r="D22" i="1"/>
  <c r="F10" i="1" l="1"/>
  <c r="F12" i="1"/>
  <c r="F14" i="1"/>
  <c r="F15" i="1"/>
  <c r="F16" i="1"/>
  <c r="F19" i="1"/>
  <c r="F20" i="1"/>
  <c r="F23" i="1"/>
  <c r="F24" i="1"/>
  <c r="F28" i="1"/>
  <c r="F29" i="1"/>
  <c r="F32" i="1"/>
  <c r="F33" i="1"/>
  <c r="F34" i="1"/>
  <c r="F36" i="1"/>
  <c r="F9" i="1"/>
  <c r="E27" i="1" l="1"/>
  <c r="E26" i="1" s="1"/>
  <c r="E8" i="1"/>
  <c r="E7" i="1" s="1"/>
  <c r="E13" i="1"/>
  <c r="E22" i="1"/>
  <c r="E18" i="1"/>
  <c r="C27" i="1"/>
  <c r="F27" i="1" s="1"/>
  <c r="E17" i="1" l="1"/>
  <c r="C18" i="1"/>
  <c r="C22" i="1"/>
  <c r="F22" i="1" s="1"/>
  <c r="F11" i="1"/>
  <c r="F18" i="1" l="1"/>
  <c r="C17" i="1"/>
  <c r="C8" i="1"/>
  <c r="C7" i="1" l="1"/>
  <c r="F8" i="1"/>
  <c r="F26" i="1"/>
  <c r="F7" i="1" l="1"/>
  <c r="C13" i="1" l="1"/>
  <c r="F13" i="1" l="1"/>
  <c r="F38" i="1" l="1"/>
</calcChain>
</file>

<file path=xl/sharedStrings.xml><?xml version="1.0" encoding="utf-8"?>
<sst xmlns="http://schemas.openxmlformats.org/spreadsheetml/2006/main" count="66" uniqueCount="65">
  <si>
    <t>Коды бюджетной классификации Российской Федерации</t>
  </si>
  <si>
    <t>Наименование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</si>
  <si>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</si>
  <si>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</si>
  <si>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</si>
  <si>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</si>
  <si>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</si>
  <si>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</si>
  <si>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</si>
  <si>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использования имущества, находящегося в государственной и муниципальной собственности</t>
  </si>
  <si>
    <t>111 05013 10 0000 120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</si>
  <si>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</si>
  <si>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</si>
  <si>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РФ, кроме бюджетов государственных внебюджетных фондов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</si>
  <si>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</si>
  <si>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</si>
  <si>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</si>
  <si>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</si>
  <si>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Всего доходов</t>
  </si>
  <si>
    <t>Дотации бюджетам сельских поселений на поддержку мер по обеспечению сбалансированности бюджетов</t>
  </si>
  <si>
    <t>НЕНАЛОГОВЫЕ ДОХОДЫ</t>
  </si>
  <si>
    <t>БЕЗВОЗМЕЗДНЫЕ ПОСТУПЛЕНИЯ</t>
  </si>
  <si>
    <t>НАЛОГОВЫЕ И НЕНАЛОГОВЫЕ ДОХОДЫ</t>
  </si>
  <si>
    <t>НАЛОГИ НА ПРИБЫЛЬ ДОХОДЫ</t>
  </si>
  <si>
    <t>182 101 02000 01 0000 110</t>
  </si>
  <si>
    <t>Налоги на совокупный доход</t>
  </si>
  <si>
    <t>182 1 05 03010 010000 110</t>
  </si>
  <si>
    <t>Единый сельскохозяйственный налог</t>
  </si>
  <si>
    <t>182 101 02030 01 0000 110</t>
  </si>
  <si>
    <t>182 106 01030 10 0000 110</t>
  </si>
  <si>
    <t xml:space="preserve">182 106 06033 10 0000 110 </t>
  </si>
  <si>
    <t xml:space="preserve">182 106 06043 10 0000 110 </t>
  </si>
  <si>
    <t>000 111 00000 00 0000 000</t>
  </si>
  <si>
    <t>Доходы, плучаемые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</si>
  <si>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Прочие доходы от оказания платных услуг (работ) получателями средств бюджетов сельских поселений</t>
  </si>
  <si>
    <t>000 200 00000 00 0000 000</t>
  </si>
  <si>
    <t>000 202 00000 00 0000 000</t>
  </si>
  <si>
    <t>Прочие межбюджетные трансферты, передаваемые бюджетам сельских поселений</t>
  </si>
  <si>
    <t>Процент исполнения к уточненным бюджетным назначениям</t>
  </si>
  <si>
    <t>182 106 00000 00 0000 000</t>
  </si>
  <si>
    <t>182 101 02010 01 0000 110</t>
  </si>
  <si>
    <t>230 1 13 02995 10 0000 130</t>
  </si>
  <si>
    <t>Доходы,поступающие в порядке возмещения расходов, понесенных в связи с эксплуатацией имущества сельских поселений</t>
  </si>
  <si>
    <t>Прочие доходы от компенсации затрат бюджетов сельских поселений</t>
  </si>
  <si>
    <t>Субсидии бюджетам сельских поселений из местных бюджетов</t>
  </si>
  <si>
    <t>Прочие безвозмездные поступления в бюджеты сельских поселений</t>
  </si>
  <si>
    <t>230 2 07 05030 10 0000 150</t>
  </si>
  <si>
    <t>Уточненная бюджетная роспись на 2024 год</t>
  </si>
  <si>
    <t>Исполнено за               9 месяцев                 2024года</t>
  </si>
  <si>
    <t>Исполнено за               9 месяцев                 2023 года</t>
  </si>
  <si>
    <t xml:space="preserve">Сведения об исполнении бюджета Новского сельского поселения   по доходам  за 9 месяцев    2024 года    и в сравнении за соответствующий период 2023 года                                                                                  </t>
  </si>
  <si>
    <t>240 111 05025 10 0000 120</t>
  </si>
  <si>
    <t>240 113 00000 00 0000 000</t>
  </si>
  <si>
    <t>240 113 01995 10 0000 130</t>
  </si>
  <si>
    <t>240 113 02065 10 0000  130</t>
  </si>
  <si>
    <t>240 202 15001 10 0000 150</t>
  </si>
  <si>
    <t>240 202 15002 10 0000 150</t>
  </si>
  <si>
    <t>240 2 02 29900 10 0000 150</t>
  </si>
  <si>
    <t>240 202 29999 10 0000 150</t>
  </si>
  <si>
    <t>240 202 35118 10 0000 150</t>
  </si>
  <si>
    <t>240 202 40014 10 0000 150</t>
  </si>
  <si>
    <t>240 219 60010 10 0000 150</t>
  </si>
  <si>
    <t>240 207 05030 10 0000 150</t>
  </si>
  <si>
    <t>240 111 05420 10 0000 120</t>
  </si>
  <si>
    <t>Плата за публичный сервитут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</si>
</sst>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/>
    <xf numFmtId="4" fontId="3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left" shrinkToFit="1"/>
    </xf>
    <xf numFmtId="49" fontId="4" fillId="2" borderId="2" xfId="0" applyNumberFormat="1" applyFont="1" applyFill="1" applyBorder="1" applyAlignment="1">
      <alignment horizontal="left" shrinkToFit="1"/>
    </xf>
    <xf numFmtId="0" fontId="4" fillId="3" borderId="4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4" fontId="3" fillId="4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shrinkToFit="1"/>
    </xf>
    <xf numFmtId="0" fontId="7" fillId="3" borderId="2" xfId="0" applyFont="1" applyFill="1" applyBorder="1" applyAlignment="1">
      <alignment wrapText="1"/>
    </xf>
    <xf numFmtId="0" fontId="3" fillId="4" borderId="2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/>
    <xf numFmtId="0" fontId="3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5" fillId="4" borderId="0" xfId="0" applyFont="1" applyFill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H10" sqref="H10"/>
    </sheetView>
  </sheetViews>
  <sheetFormatPr defaultRowHeight="14.4" x14ac:dyDescent="0.3"/>
  <cols>
    <col min="1" max="1" width="25.44140625" customWidth="1"/>
    <col min="2" max="2" width="55.109375" customWidth="1"/>
    <col min="3" max="5" width="16.109375" customWidth="1"/>
    <col min="6" max="6" width="15.5546875" customWidth="1"/>
  </cols>
  <sheetData>
    <row r="1" spans="1:6" x14ac:dyDescent="0.3">
      <c r="A1" s="31" t="s">
        <v>50</v>
      </c>
      <c r="B1" s="31"/>
      <c r="C1" s="31"/>
      <c r="D1" s="31"/>
      <c r="E1" s="31"/>
      <c r="F1" s="31"/>
    </row>
    <row r="2" spans="1:6" ht="57" customHeight="1" x14ac:dyDescent="0.3">
      <c r="A2" s="31"/>
      <c r="B2" s="31"/>
      <c r="C2" s="31"/>
      <c r="D2" s="31"/>
      <c r="E2" s="31"/>
      <c r="F2" s="31"/>
    </row>
    <row r="3" spans="1:6" ht="15.6" x14ac:dyDescent="0.3">
      <c r="B3" s="1"/>
      <c r="F3" s="30"/>
    </row>
    <row r="4" spans="1:6" ht="89.25" customHeight="1" x14ac:dyDescent="0.3">
      <c r="A4" s="13" t="s">
        <v>0</v>
      </c>
      <c r="B4" s="13" t="s">
        <v>1</v>
      </c>
      <c r="C4" s="13" t="s">
        <v>47</v>
      </c>
      <c r="D4" s="13" t="s">
        <v>48</v>
      </c>
      <c r="E4" s="13" t="s">
        <v>49</v>
      </c>
      <c r="F4" s="13" t="s">
        <v>38</v>
      </c>
    </row>
    <row r="5" spans="1:6" x14ac:dyDescent="0.3">
      <c r="A5" s="2">
        <v>1</v>
      </c>
      <c r="B5" s="2">
        <v>2</v>
      </c>
      <c r="C5" s="2">
        <v>3</v>
      </c>
      <c r="D5" s="2"/>
      <c r="E5" s="2"/>
      <c r="F5" s="2">
        <v>5</v>
      </c>
    </row>
    <row r="6" spans="1:6" ht="15.6" x14ac:dyDescent="0.3">
      <c r="A6" s="32" t="s">
        <v>22</v>
      </c>
      <c r="B6" s="33"/>
      <c r="C6" s="18">
        <f>SUM(C7+C11+C13+C17)</f>
        <v>842612.5</v>
      </c>
      <c r="D6" s="18">
        <f t="shared" ref="D6:E6" si="0">SUM(D7+D11+D13+D17)</f>
        <v>536084.42999999993</v>
      </c>
      <c r="E6" s="18">
        <f t="shared" si="0"/>
        <v>364234.61</v>
      </c>
      <c r="F6" s="28">
        <v>63.62</v>
      </c>
    </row>
    <row r="7" spans="1:6" ht="15.6" x14ac:dyDescent="0.3">
      <c r="A7" s="23"/>
      <c r="B7" s="24" t="s">
        <v>23</v>
      </c>
      <c r="C7" s="18">
        <f>SUM(C8)</f>
        <v>45600</v>
      </c>
      <c r="D7" s="18">
        <f>SUM(D8)</f>
        <v>35949.89</v>
      </c>
      <c r="E7" s="18">
        <f>SUM(E8)</f>
        <v>27220.799999999999</v>
      </c>
      <c r="F7" s="28">
        <f>SUM(F8)</f>
        <v>59.694736842105264</v>
      </c>
    </row>
    <row r="8" spans="1:6" x14ac:dyDescent="0.3">
      <c r="A8" s="3" t="s">
        <v>24</v>
      </c>
      <c r="B8" s="4" t="s">
        <v>2</v>
      </c>
      <c r="C8" s="5">
        <f>SUM(C9:C10)</f>
        <v>45600</v>
      </c>
      <c r="D8" s="5">
        <f>SUM(D9:D10)</f>
        <v>35949.89</v>
      </c>
      <c r="E8" s="5">
        <f>SUM(E9:E10)</f>
        <v>27220.799999999999</v>
      </c>
      <c r="F8" s="27">
        <f>SUM(E8/C8*100)</f>
        <v>59.694736842105264</v>
      </c>
    </row>
    <row r="9" spans="1:6" ht="66.599999999999994" x14ac:dyDescent="0.3">
      <c r="A9" s="14" t="s">
        <v>40</v>
      </c>
      <c r="B9" s="16" t="s">
        <v>3</v>
      </c>
      <c r="C9" s="6">
        <v>45600</v>
      </c>
      <c r="D9" s="6">
        <v>34383.440000000002</v>
      </c>
      <c r="E9" s="6">
        <v>27186.93</v>
      </c>
      <c r="F9" s="26">
        <f>SUM(D9/C9*100)</f>
        <v>75.402280701754393</v>
      </c>
    </row>
    <row r="10" spans="1:6" ht="40.200000000000003" x14ac:dyDescent="0.3">
      <c r="A10" s="15" t="s">
        <v>28</v>
      </c>
      <c r="B10" s="17" t="s">
        <v>4</v>
      </c>
      <c r="C10" s="7"/>
      <c r="D10" s="7">
        <v>1566.45</v>
      </c>
      <c r="E10" s="7">
        <v>33.869999999999997</v>
      </c>
      <c r="F10" s="26" t="e">
        <f t="shared" ref="F10:F38" si="1">SUM(D10/C10*100)</f>
        <v>#DIV/0!</v>
      </c>
    </row>
    <row r="11" spans="1:6" x14ac:dyDescent="0.3">
      <c r="A11" s="19"/>
      <c r="B11" s="20" t="s">
        <v>25</v>
      </c>
      <c r="C11" s="5">
        <v>28000</v>
      </c>
      <c r="D11" s="5">
        <v>2666.1</v>
      </c>
      <c r="E11" s="5">
        <v>8107.3</v>
      </c>
      <c r="F11" s="26">
        <f t="shared" si="1"/>
        <v>9.5217857142857145</v>
      </c>
    </row>
    <row r="12" spans="1:6" x14ac:dyDescent="0.3">
      <c r="A12" s="15" t="s">
        <v>26</v>
      </c>
      <c r="B12" s="17" t="s">
        <v>27</v>
      </c>
      <c r="C12" s="7">
        <v>28000</v>
      </c>
      <c r="D12" s="7">
        <v>2666.1</v>
      </c>
      <c r="E12" s="7">
        <v>8107.3</v>
      </c>
      <c r="F12" s="26">
        <f t="shared" si="1"/>
        <v>9.5217857142857145</v>
      </c>
    </row>
    <row r="13" spans="1:6" x14ac:dyDescent="0.3">
      <c r="A13" s="8" t="s">
        <v>39</v>
      </c>
      <c r="B13" s="9" t="s">
        <v>5</v>
      </c>
      <c r="C13" s="5">
        <f>C14+C15+C16</f>
        <v>618000</v>
      </c>
      <c r="D13" s="5">
        <f>SUM(D14:D16)</f>
        <v>352716.05</v>
      </c>
      <c r="E13" s="5">
        <f>SUM(E14:E16)</f>
        <v>213137.40000000002</v>
      </c>
      <c r="F13" s="26">
        <f t="shared" si="1"/>
        <v>57.073794498381879</v>
      </c>
    </row>
    <row r="14" spans="1:6" ht="40.200000000000003" x14ac:dyDescent="0.3">
      <c r="A14" s="8" t="s">
        <v>29</v>
      </c>
      <c r="B14" s="10" t="s">
        <v>6</v>
      </c>
      <c r="C14" s="7">
        <v>122000</v>
      </c>
      <c r="D14" s="7">
        <v>58417.74</v>
      </c>
      <c r="E14" s="7">
        <v>4146.54</v>
      </c>
      <c r="F14" s="26">
        <f t="shared" si="1"/>
        <v>47.883393442622953</v>
      </c>
    </row>
    <row r="15" spans="1:6" ht="27" x14ac:dyDescent="0.3">
      <c r="A15" s="8" t="s">
        <v>30</v>
      </c>
      <c r="B15" s="10" t="s">
        <v>7</v>
      </c>
      <c r="C15" s="7">
        <v>111000</v>
      </c>
      <c r="D15" s="7">
        <v>94101</v>
      </c>
      <c r="E15" s="7">
        <v>168968.6</v>
      </c>
      <c r="F15" s="26">
        <f t="shared" si="1"/>
        <v>84.775675675675672</v>
      </c>
    </row>
    <row r="16" spans="1:6" ht="27" x14ac:dyDescent="0.3">
      <c r="A16" s="8" t="s">
        <v>31</v>
      </c>
      <c r="B16" s="10" t="s">
        <v>8</v>
      </c>
      <c r="C16" s="7">
        <v>385000</v>
      </c>
      <c r="D16" s="7">
        <v>200197.31</v>
      </c>
      <c r="E16" s="7">
        <v>40022.26</v>
      </c>
      <c r="F16" s="26">
        <f t="shared" si="1"/>
        <v>51.999301298701297</v>
      </c>
    </row>
    <row r="17" spans="1:6" ht="15.6" x14ac:dyDescent="0.3">
      <c r="A17" s="34" t="s">
        <v>20</v>
      </c>
      <c r="B17" s="35"/>
      <c r="C17" s="18">
        <f>SUM(C18+C22)</f>
        <v>151012.5</v>
      </c>
      <c r="D17" s="18">
        <v>144752.39000000001</v>
      </c>
      <c r="E17" s="18">
        <f t="shared" ref="D17:E17" si="2">SUM(E18+E22)</f>
        <v>115769.10999999999</v>
      </c>
      <c r="F17" s="18">
        <v>95.8</v>
      </c>
    </row>
    <row r="18" spans="1:6" ht="27" x14ac:dyDescent="0.3">
      <c r="A18" s="8" t="s">
        <v>32</v>
      </c>
      <c r="B18" s="9" t="s">
        <v>9</v>
      </c>
      <c r="C18" s="5">
        <f>SUM(C20:C20)</f>
        <v>7782</v>
      </c>
      <c r="D18" s="5">
        <f>SUM(D20)</f>
        <v>6173.31</v>
      </c>
      <c r="E18" s="5">
        <f>SUM(E20)</f>
        <v>3845.43</v>
      </c>
      <c r="F18" s="26">
        <f t="shared" si="1"/>
        <v>79.32806476484194</v>
      </c>
    </row>
    <row r="19" spans="1:6" ht="66.599999999999994" hidden="1" x14ac:dyDescent="0.3">
      <c r="A19" s="8" t="s">
        <v>10</v>
      </c>
      <c r="B19" s="10" t="s">
        <v>11</v>
      </c>
      <c r="C19" s="7"/>
      <c r="D19" s="7"/>
      <c r="E19" s="7"/>
      <c r="F19" s="26" t="e">
        <f t="shared" si="1"/>
        <v>#DIV/0!</v>
      </c>
    </row>
    <row r="20" spans="1:6" ht="66.599999999999994" x14ac:dyDescent="0.3">
      <c r="A20" s="8" t="s">
        <v>51</v>
      </c>
      <c r="B20" s="10" t="s">
        <v>33</v>
      </c>
      <c r="C20" s="7">
        <v>7782</v>
      </c>
      <c r="D20" s="7">
        <v>6173.31</v>
      </c>
      <c r="E20" s="7">
        <v>3845.43</v>
      </c>
      <c r="F20" s="26">
        <f t="shared" si="1"/>
        <v>79.32806476484194</v>
      </c>
    </row>
    <row r="21" spans="1:6" x14ac:dyDescent="0.3">
      <c r="A21" s="8" t="s">
        <v>63</v>
      </c>
      <c r="B21" s="10" t="s">
        <v>64</v>
      </c>
      <c r="C21" s="7"/>
      <c r="D21" s="7">
        <v>17456.25</v>
      </c>
      <c r="E21" s="7"/>
      <c r="F21" s="26"/>
    </row>
    <row r="22" spans="1:6" ht="27" x14ac:dyDescent="0.3">
      <c r="A22" s="25" t="s">
        <v>52</v>
      </c>
      <c r="B22" s="9" t="s">
        <v>12</v>
      </c>
      <c r="C22" s="5">
        <f>SUM(C23:C25)</f>
        <v>143230.5</v>
      </c>
      <c r="D22" s="5">
        <f>SUM(D23:D24)</f>
        <v>121122.83</v>
      </c>
      <c r="E22" s="5">
        <f>SUM(E23:E25)</f>
        <v>111923.68</v>
      </c>
      <c r="F22" s="26">
        <f t="shared" si="1"/>
        <v>84.564970449729643</v>
      </c>
    </row>
    <row r="23" spans="1:6" ht="26.4" x14ac:dyDescent="0.3">
      <c r="A23" s="8" t="s">
        <v>53</v>
      </c>
      <c r="B23" s="11" t="s">
        <v>34</v>
      </c>
      <c r="C23" s="7">
        <v>15000</v>
      </c>
      <c r="D23" s="7">
        <v>24950</v>
      </c>
      <c r="E23" s="7">
        <v>28750</v>
      </c>
      <c r="F23" s="26">
        <f t="shared" si="1"/>
        <v>166.33333333333334</v>
      </c>
    </row>
    <row r="24" spans="1:6" ht="39.6" x14ac:dyDescent="0.3">
      <c r="A24" s="8" t="s">
        <v>54</v>
      </c>
      <c r="B24" s="11" t="s">
        <v>42</v>
      </c>
      <c r="C24" s="7">
        <v>128230.5</v>
      </c>
      <c r="D24" s="7">
        <v>96172.83</v>
      </c>
      <c r="E24" s="7">
        <v>83173.679999999993</v>
      </c>
      <c r="F24" s="26">
        <f t="shared" si="1"/>
        <v>74.999964906944911</v>
      </c>
    </row>
    <row r="25" spans="1:6" ht="0.75" customHeight="1" x14ac:dyDescent="0.3">
      <c r="A25" s="8" t="s">
        <v>41</v>
      </c>
      <c r="B25" s="11" t="s">
        <v>43</v>
      </c>
      <c r="C25" s="7">
        <v>0</v>
      </c>
      <c r="D25" s="7"/>
      <c r="E25" s="7">
        <v>0</v>
      </c>
      <c r="F25" s="26">
        <v>0</v>
      </c>
    </row>
    <row r="26" spans="1:6" ht="21" customHeight="1" x14ac:dyDescent="0.3">
      <c r="A26" s="21" t="s">
        <v>35</v>
      </c>
      <c r="B26" s="22" t="s">
        <v>21</v>
      </c>
      <c r="C26" s="18">
        <v>10940358.23</v>
      </c>
      <c r="D26" s="18">
        <f>SUM(D27+D36+D37)</f>
        <v>8916745</v>
      </c>
      <c r="E26" s="18">
        <f>SUM(E27+E36)</f>
        <v>7597307.5800000001</v>
      </c>
      <c r="F26" s="26">
        <f t="shared" si="1"/>
        <v>81.503226974314529</v>
      </c>
    </row>
    <row r="27" spans="1:6" ht="40.200000000000003" x14ac:dyDescent="0.3">
      <c r="A27" s="8" t="s">
        <v>36</v>
      </c>
      <c r="B27" s="10" t="s">
        <v>13</v>
      </c>
      <c r="C27" s="7">
        <f>SUM(C28:C35)</f>
        <v>10963358.23</v>
      </c>
      <c r="D27" s="7">
        <f>SUM(D28:D34)</f>
        <v>8939883.4299999997</v>
      </c>
      <c r="E27" s="7">
        <f>SUM(E28:E35)</f>
        <v>7597307.5800000001</v>
      </c>
      <c r="F27" s="26">
        <f t="shared" si="1"/>
        <v>81.543293965684811</v>
      </c>
    </row>
    <row r="28" spans="1:6" ht="27" x14ac:dyDescent="0.3">
      <c r="A28" s="8" t="s">
        <v>55</v>
      </c>
      <c r="B28" s="10" t="s">
        <v>14</v>
      </c>
      <c r="C28" s="7">
        <v>5570500</v>
      </c>
      <c r="D28" s="7">
        <v>4177876</v>
      </c>
      <c r="E28" s="7">
        <v>3997952</v>
      </c>
      <c r="F28" s="26">
        <f t="shared" si="1"/>
        <v>75.000017951709893</v>
      </c>
    </row>
    <row r="29" spans="1:6" ht="26.4" customHeight="1" x14ac:dyDescent="0.3">
      <c r="A29" s="8" t="s">
        <v>56</v>
      </c>
      <c r="B29" s="10" t="s">
        <v>19</v>
      </c>
      <c r="C29" s="7">
        <v>1332303.24</v>
      </c>
      <c r="D29" s="7">
        <v>960855.24</v>
      </c>
      <c r="E29" s="7">
        <v>352514.92</v>
      </c>
      <c r="F29" s="26">
        <f t="shared" si="1"/>
        <v>72.119860640735212</v>
      </c>
    </row>
    <row r="30" spans="1:6" hidden="1" x14ac:dyDescent="0.3">
      <c r="A30" s="8"/>
      <c r="B30" s="10"/>
      <c r="C30" s="7"/>
      <c r="D30" s="7"/>
      <c r="E30" s="7">
        <v>0</v>
      </c>
      <c r="F30" s="26" t="e">
        <f t="shared" si="1"/>
        <v>#DIV/0!</v>
      </c>
    </row>
    <row r="31" spans="1:6" ht="31.5" customHeight="1" x14ac:dyDescent="0.3">
      <c r="A31" s="8" t="s">
        <v>57</v>
      </c>
      <c r="B31" s="10" t="s">
        <v>44</v>
      </c>
      <c r="C31" s="7"/>
      <c r="D31" s="7"/>
      <c r="E31" s="7">
        <v>678271.49</v>
      </c>
      <c r="F31" s="26">
        <v>0</v>
      </c>
    </row>
    <row r="32" spans="1:6" x14ac:dyDescent="0.3">
      <c r="A32" s="8" t="s">
        <v>58</v>
      </c>
      <c r="B32" s="11" t="s">
        <v>15</v>
      </c>
      <c r="C32" s="7">
        <v>995000</v>
      </c>
      <c r="D32" s="7">
        <v>995000</v>
      </c>
      <c r="E32" s="7">
        <v>859359.32</v>
      </c>
      <c r="F32" s="26">
        <f t="shared" si="1"/>
        <v>100</v>
      </c>
    </row>
    <row r="33" spans="1:6" ht="40.200000000000003" x14ac:dyDescent="0.3">
      <c r="A33" s="8" t="s">
        <v>59</v>
      </c>
      <c r="B33" s="10" t="s">
        <v>16</v>
      </c>
      <c r="C33" s="7">
        <v>138300</v>
      </c>
      <c r="D33" s="7">
        <v>103118.39999999999</v>
      </c>
      <c r="E33" s="7">
        <v>85934.76</v>
      </c>
      <c r="F33" s="26">
        <f t="shared" si="1"/>
        <v>74.561388286334051</v>
      </c>
    </row>
    <row r="34" spans="1:6" ht="25.5" customHeight="1" x14ac:dyDescent="0.3">
      <c r="A34" s="8" t="s">
        <v>60</v>
      </c>
      <c r="B34" s="10" t="s">
        <v>37</v>
      </c>
      <c r="C34" s="7">
        <v>2927254.99</v>
      </c>
      <c r="D34" s="7">
        <v>2703033.79</v>
      </c>
      <c r="E34" s="7">
        <v>1623275.09</v>
      </c>
      <c r="F34" s="26">
        <f t="shared" si="1"/>
        <v>92.340223152203066</v>
      </c>
    </row>
    <row r="35" spans="1:6" ht="33" hidden="1" customHeight="1" x14ac:dyDescent="0.3">
      <c r="A35" s="8" t="s">
        <v>46</v>
      </c>
      <c r="B35" s="10" t="s">
        <v>45</v>
      </c>
      <c r="C35" s="7">
        <v>0</v>
      </c>
      <c r="D35" s="7"/>
      <c r="E35" s="7">
        <v>0</v>
      </c>
      <c r="F35" s="26">
        <v>0</v>
      </c>
    </row>
    <row r="36" spans="1:6" ht="39.6" x14ac:dyDescent="0.3">
      <c r="A36" s="29" t="s">
        <v>61</v>
      </c>
      <c r="B36" s="11" t="s">
        <v>17</v>
      </c>
      <c r="C36" s="7">
        <v>-36000</v>
      </c>
      <c r="D36" s="7">
        <v>-36000</v>
      </c>
      <c r="E36" s="7"/>
      <c r="F36" s="26">
        <f t="shared" si="1"/>
        <v>100</v>
      </c>
    </row>
    <row r="37" spans="1:6" ht="26.4" x14ac:dyDescent="0.3">
      <c r="A37" s="29" t="s">
        <v>62</v>
      </c>
      <c r="B37" s="11" t="s">
        <v>45</v>
      </c>
      <c r="C37" s="7">
        <v>13000</v>
      </c>
      <c r="D37" s="7">
        <v>12861.57</v>
      </c>
      <c r="E37" s="7">
        <v>20801.439999999999</v>
      </c>
      <c r="F37" s="26">
        <v>0</v>
      </c>
    </row>
    <row r="38" spans="1:6" x14ac:dyDescent="0.3">
      <c r="A38" s="3"/>
      <c r="B38" s="12" t="s">
        <v>18</v>
      </c>
      <c r="C38" s="5">
        <v>11800426.98</v>
      </c>
      <c r="D38" s="5">
        <v>9453043.4299999997</v>
      </c>
      <c r="E38" s="5">
        <v>8001542.2400000002</v>
      </c>
      <c r="F38" s="26">
        <f t="shared" si="1"/>
        <v>80.107638867826793</v>
      </c>
    </row>
  </sheetData>
  <mergeCells count="3">
    <mergeCell ref="A1:F2"/>
    <mergeCell ref="A6:B6"/>
    <mergeCell ref="A17:B17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2024-10-25T12:38:51Z</dcterms:modified>
</cp:coreProperties>
</file>